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ys\Documents\"/>
    </mc:Choice>
  </mc:AlternateContent>
  <bookViews>
    <workbookView xWindow="0" yWindow="0" windowWidth="20490" windowHeight="7755" activeTab="1"/>
  </bookViews>
  <sheets>
    <sheet name="Documentation" sheetId="3" r:id="rId1"/>
    <sheet name="Return Routing" sheetId="1" r:id="rId2"/>
    <sheet name="Unrefined Product " sheetId="4" r:id="rId3"/>
    <sheet name="Return Analysis" sheetId="5" r:id="rId4"/>
    <sheet name="Return Data" sheetId="6" r:id="rId5"/>
  </sheets>
  <calcPr calcId="152511"/>
</workbook>
</file>

<file path=xl/calcChain.xml><?xml version="1.0" encoding="utf-8"?>
<calcChain xmlns="http://schemas.openxmlformats.org/spreadsheetml/2006/main">
  <c r="B18" i="1" l="1"/>
  <c r="B9" i="1"/>
  <c r="B18" i="5"/>
  <c r="B17" i="5"/>
  <c r="B16" i="5"/>
  <c r="B15" i="5"/>
  <c r="B14" i="5"/>
  <c r="B11" i="5"/>
  <c r="B10" i="5"/>
  <c r="B9" i="5"/>
  <c r="B8" i="5"/>
  <c r="B7" i="5"/>
  <c r="B6" i="5"/>
  <c r="B5" i="5"/>
  <c r="B4" i="5"/>
  <c r="B3" i="5"/>
  <c r="B2" i="5"/>
</calcChain>
</file>

<file path=xl/sharedStrings.xml><?xml version="1.0" encoding="utf-8"?>
<sst xmlns="http://schemas.openxmlformats.org/spreadsheetml/2006/main" count="529" uniqueCount="65">
  <si>
    <t>Date</t>
  </si>
  <si>
    <t>Purpose</t>
  </si>
  <si>
    <t>Author</t>
  </si>
  <si>
    <t>Department</t>
  </si>
  <si>
    <t>Clothing</t>
  </si>
  <si>
    <t>Accessories</t>
  </si>
  <si>
    <t>Baby</t>
  </si>
  <si>
    <t>Sports</t>
  </si>
  <si>
    <t>Toys</t>
  </si>
  <si>
    <t>Electronics</t>
  </si>
  <si>
    <t>Furniture</t>
  </si>
  <si>
    <t>Luggage</t>
  </si>
  <si>
    <t>Office</t>
  </si>
  <si>
    <t>Product Name</t>
  </si>
  <si>
    <t>Resolution</t>
  </si>
  <si>
    <t>Customer Assistant</t>
  </si>
  <si>
    <t>Return S</t>
  </si>
  <si>
    <t>Return T</t>
  </si>
  <si>
    <t>Return E</t>
  </si>
  <si>
    <t>Return F</t>
  </si>
  <si>
    <t>Return L</t>
  </si>
  <si>
    <t>Trash</t>
  </si>
  <si>
    <t>Repack C</t>
  </si>
  <si>
    <t>Repack S</t>
  </si>
  <si>
    <t>Repack T</t>
  </si>
  <si>
    <t>Repack E</t>
  </si>
  <si>
    <t>Repack F</t>
  </si>
  <si>
    <t>Repack L</t>
  </si>
  <si>
    <t>Stock C</t>
  </si>
  <si>
    <t>Stock A</t>
  </si>
  <si>
    <t>Stock B</t>
  </si>
  <si>
    <t>Stock S</t>
  </si>
  <si>
    <t>Stock T</t>
  </si>
  <si>
    <t>Stock E</t>
  </si>
  <si>
    <t>Stock F</t>
  </si>
  <si>
    <t>Stock L</t>
  </si>
  <si>
    <t>Stock O</t>
  </si>
  <si>
    <t>Destroy</t>
  </si>
  <si>
    <t>Repack</t>
  </si>
  <si>
    <t>Athey Department Store</t>
  </si>
  <si>
    <t>1500 Main Street</t>
  </si>
  <si>
    <t>Fort Dodge, IA 50501</t>
  </si>
  <si>
    <t>To create a return routing slip.</t>
  </si>
  <si>
    <t>Return Routing Slip</t>
  </si>
  <si>
    <t>Depatment</t>
  </si>
  <si>
    <t>Description</t>
  </si>
  <si>
    <t>Inventory Cart</t>
  </si>
  <si>
    <t>Restock</t>
  </si>
  <si>
    <t>Return to Mfg</t>
  </si>
  <si>
    <t>Field</t>
  </si>
  <si>
    <t>Data Type</t>
  </si>
  <si>
    <t>Notes</t>
  </si>
  <si>
    <t>Text</t>
  </si>
  <si>
    <t>Enter dates using mm/dd/yyyy</t>
  </si>
  <si>
    <t>Data Definition Table - Return Data</t>
  </si>
  <si>
    <t>Date of Return</t>
  </si>
  <si>
    <t>Resolution of return</t>
  </si>
  <si>
    <t>Destroy, Repack, Restock, or Return to Mfg</t>
  </si>
  <si>
    <t>Cart holding return merchandise</t>
  </si>
  <si>
    <t>Determined by Department and Resolution using the Return Table</t>
  </si>
  <si>
    <t>Accessories, Baby, Clothing, Electronics, Furniture, Luggage, Office, Sports, and Toys</t>
  </si>
  <si>
    <t>Total Returns</t>
  </si>
  <si>
    <t>Total</t>
  </si>
  <si>
    <t>Deluxe Vacuum</t>
  </si>
  <si>
    <t>Routing result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</si>
</sst>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opperplate Gothic Light"/>
      <family val="2"/>
    </font>
    <font>
      <sz val="11"/>
      <color theme="1"/>
      <name val="Bookman Old Style"/>
      <family val="1"/>
    </font>
    <font>
      <b/>
      <sz val="20"/>
      <color theme="1"/>
      <name val="Copperplate Gothic Light"/>
      <family val="2"/>
    </font>
    <font>
      <b/>
      <sz val="20"/>
      <color theme="8" tint="-0.249977111117893"/>
      <name val="Copperplate Gothic Light"/>
      <family val="2"/>
    </font>
    <font>
      <b/>
      <sz val="11"/>
      <color theme="8" tint="-0.249977111117893"/>
      <name val="Copperplate Gothic Light"/>
      <family val="2"/>
    </font>
    <font>
      <b/>
      <sz val="11"/>
      <color rgb="FFFF0000"/>
      <name val="Copperplate Gothic Light"/>
      <family val="2"/>
    </font>
    <font>
      <b/>
      <sz val="11"/>
      <color theme="8" tint="-0.249977111117893"/>
      <name val="Bookman Old Style"/>
      <family val="1"/>
    </font>
    <font>
      <sz val="14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rgb="FF000000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1"/>
      </bottom>
      <diagonal/>
    </border>
    <border>
      <left/>
      <right/>
      <top style="medium">
        <color theme="1"/>
      </top>
      <bottom/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  <border>
      <left style="thin">
        <color theme="8" tint="0.39997558519241921"/>
      </left>
      <right/>
      <top style="thin">
        <color theme="8" tint="0.39997558519241921"/>
      </top>
      <bottom/>
      <diagonal/>
    </border>
    <border>
      <left/>
      <right style="thin">
        <color theme="8" tint="0.39997558519241921"/>
      </right>
      <top style="thin">
        <color theme="8" tint="0.3999755851924192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8" tint="0.39997558519241921"/>
      </right>
      <top/>
      <bottom style="thin">
        <color theme="8" tint="0.39997558519241921"/>
      </bottom>
      <diagonal/>
    </border>
    <border>
      <left style="thin">
        <color theme="8" tint="0.39997558519241921"/>
      </left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wrapText="1"/>
    </xf>
    <xf numFmtId="0" fontId="0" fillId="0" borderId="0" xfId="0" applyFont="1"/>
    <xf numFmtId="0" fontId="4" fillId="0" borderId="0" xfId="0" applyFont="1" applyAlignment="1"/>
    <xf numFmtId="0" fontId="5" fillId="0" borderId="0" xfId="0" applyFont="1" applyAlignment="1"/>
    <xf numFmtId="0" fontId="0" fillId="3" borderId="0" xfId="0" applyFont="1" applyFill="1"/>
    <xf numFmtId="0" fontId="0" fillId="3" borderId="8" xfId="0" applyFont="1" applyFill="1" applyBorder="1"/>
    <xf numFmtId="0" fontId="1" fillId="2" borderId="9" xfId="0" applyFont="1" applyFill="1" applyBorder="1"/>
    <xf numFmtId="0" fontId="0" fillId="3" borderId="9" xfId="0" applyFont="1" applyFill="1" applyBorder="1"/>
    <xf numFmtId="0" fontId="0" fillId="4" borderId="10" xfId="0" applyFill="1" applyBorder="1"/>
    <xf numFmtId="0" fontId="0" fillId="0" borderId="10" xfId="0" applyBorder="1"/>
    <xf numFmtId="14" fontId="0" fillId="0" borderId="10" xfId="0" applyNumberFormat="1" applyBorder="1"/>
    <xf numFmtId="0" fontId="0" fillId="0" borderId="0" xfId="0" applyAlignment="1"/>
    <xf numFmtId="14" fontId="0" fillId="0" borderId="0" xfId="0" applyNumberFormat="1"/>
    <xf numFmtId="14" fontId="0" fillId="0" borderId="0" xfId="0" applyNumberFormat="1" applyAlignment="1">
      <alignment horizontal="center" wrapText="1"/>
    </xf>
    <xf numFmtId="0" fontId="0" fillId="5" borderId="12" xfId="0" applyFont="1" applyFill="1" applyBorder="1"/>
    <xf numFmtId="0" fontId="0" fillId="5" borderId="11" xfId="0" applyFont="1" applyFill="1" applyBorder="1"/>
    <xf numFmtId="0" fontId="1" fillId="2" borderId="13" xfId="0" applyFont="1" applyFill="1" applyBorder="1" applyAlignment="1">
      <alignment wrapText="1"/>
    </xf>
    <xf numFmtId="0" fontId="0" fillId="5" borderId="13" xfId="0" applyFont="1" applyFill="1" applyBorder="1"/>
    <xf numFmtId="0" fontId="0" fillId="5" borderId="14" xfId="0" applyFont="1" applyFill="1" applyBorder="1"/>
    <xf numFmtId="0" fontId="0" fillId="0" borderId="13" xfId="0" applyFont="1" applyBorder="1"/>
    <xf numFmtId="0" fontId="11" fillId="0" borderId="19" xfId="0" applyFont="1" applyBorder="1" applyAlignment="1">
      <alignment vertical="center" wrapText="1"/>
    </xf>
    <xf numFmtId="0" fontId="10" fillId="6" borderId="18" xfId="0" applyFont="1" applyFill="1" applyBorder="1" applyAlignment="1">
      <alignment wrapText="1"/>
    </xf>
    <xf numFmtId="0" fontId="10" fillId="6" borderId="20" xfId="0" applyFont="1" applyFill="1" applyBorder="1" applyAlignment="1"/>
    <xf numFmtId="0" fontId="10" fillId="6" borderId="21" xfId="0" applyFont="1" applyFill="1" applyBorder="1" applyAlignment="1">
      <alignment wrapText="1"/>
    </xf>
    <xf numFmtId="0" fontId="10" fillId="6" borderId="21" xfId="0" applyFont="1" applyFill="1" applyBorder="1" applyAlignment="1"/>
    <xf numFmtId="0" fontId="11" fillId="0" borderId="10" xfId="0" applyFont="1" applyBorder="1" applyAlignment="1">
      <alignment vertical="center"/>
    </xf>
    <xf numFmtId="0" fontId="11" fillId="0" borderId="10" xfId="0" applyFont="1" applyBorder="1" applyAlignment="1">
      <alignment vertical="center" wrapText="1"/>
    </xf>
    <xf numFmtId="0" fontId="1" fillId="2" borderId="22" xfId="0" applyFont="1" applyFill="1" applyBorder="1" applyAlignment="1">
      <alignment horizontal="center" wrapText="1"/>
    </xf>
    <xf numFmtId="0" fontId="0" fillId="0" borderId="23" xfId="0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9" fillId="6" borderId="15" xfId="0" applyFont="1" applyFill="1" applyBorder="1" applyAlignment="1">
      <alignment horizontal="center"/>
    </xf>
    <xf numFmtId="0" fontId="9" fillId="6" borderId="16" xfId="0" applyFont="1" applyFill="1" applyBorder="1" applyAlignment="1">
      <alignment horizontal="center"/>
    </xf>
    <xf numFmtId="0" fontId="9" fillId="6" borderId="17" xfId="0" applyFont="1" applyFill="1" applyBorder="1" applyAlignment="1">
      <alignment horizontal="center"/>
    </xf>
    <xf numFmtId="0" fontId="6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8" fillId="0" borderId="0" xfId="0" applyFont="1" applyProtection="1">
      <protection locked="0"/>
    </xf>
    <xf numFmtId="14" fontId="3" fillId="0" borderId="0" xfId="0" applyNumberFormat="1" applyFont="1" applyProtection="1">
      <protection locked="0"/>
    </xf>
    <xf numFmtId="0" fontId="3" fillId="0" borderId="2" xfId="0" applyFont="1" applyBorder="1" applyAlignment="1" applyProtection="1">
      <alignment horizontal="left" vertical="top"/>
      <protection locked="0"/>
    </xf>
    <xf numFmtId="0" fontId="3" fillId="0" borderId="3" xfId="0" applyFont="1" applyBorder="1" applyAlignment="1" applyProtection="1">
      <alignment horizontal="left" vertical="top"/>
      <protection locked="0"/>
    </xf>
    <xf numFmtId="0" fontId="3" fillId="0" borderId="4" xfId="0" applyFont="1" applyBorder="1" applyAlignment="1" applyProtection="1">
      <alignment horizontal="left" vertical="top"/>
      <protection locked="0"/>
    </xf>
    <xf numFmtId="0" fontId="3" fillId="0" borderId="5" xfId="0" applyFont="1" applyBorder="1" applyAlignment="1" applyProtection="1">
      <alignment horizontal="left" vertical="top"/>
      <protection locked="0"/>
    </xf>
    <xf numFmtId="0" fontId="3" fillId="0" borderId="6" xfId="0" applyFont="1" applyBorder="1" applyAlignment="1" applyProtection="1">
      <alignment horizontal="left" vertical="top"/>
      <protection locked="0"/>
    </xf>
    <xf numFmtId="0" fontId="3" fillId="0" borderId="7" xfId="0" applyFont="1" applyBorder="1" applyAlignment="1" applyProtection="1">
      <alignment horizontal="left" vertical="top"/>
      <protection locked="0"/>
    </xf>
    <xf numFmtId="0" fontId="3" fillId="0" borderId="0" xfId="0" applyFont="1" applyProtection="1">
      <protection locked="0"/>
    </xf>
    <xf numFmtId="0" fontId="3" fillId="0" borderId="1" xfId="0" applyFont="1" applyBorder="1" applyProtection="1">
      <protection locked="0"/>
    </xf>
    <xf numFmtId="0" fontId="3" fillId="0" borderId="1" xfId="0" applyFont="1" applyBorder="1" applyProtection="1"/>
    <xf numFmtId="14" fontId="3" fillId="0" borderId="1" xfId="0" applyNumberFormat="1" applyFont="1" applyBorder="1" applyProtection="1"/>
    <xf numFmtId="0" fontId="3" fillId="0" borderId="1" xfId="0" applyNumberFormat="1" applyFont="1" applyBorder="1" applyAlignment="1" applyProtection="1">
      <alignment horizontal="left"/>
      <protection locked="0"/>
    </xf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9" formatCode="m/d/yyyy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id="1" name="ReturnTbl" displayName="ReturnTbl" ref="A1:D140" totalsRowShown="0" headerRowDxfId="3">
  <autoFilter ref="A1:D140"/>
  <tableColumns count="4">
    <tableColumn id="1" name="Date" dataDxfId="2"/>
    <tableColumn id="2" name="Department"/>
    <tableColumn id="4" name="Resolution" dataDxfId="1"/>
    <tableColumn id="5" name="Inventory Cart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opLeftCell="A10" zoomScale="120" zoomScaleNormal="120" workbookViewId="0">
      <selection activeCell="C12" sqref="C12"/>
    </sheetView>
  </sheetViews>
  <sheetFormatPr defaultRowHeight="15" x14ac:dyDescent="0.25"/>
  <cols>
    <col min="1" max="1" width="14.140625" customWidth="1"/>
    <col min="2" max="2" width="27.85546875" customWidth="1"/>
    <col min="4" max="4" width="46.42578125" customWidth="1"/>
  </cols>
  <sheetData>
    <row r="1" spans="1:4" ht="25.5" x14ac:dyDescent="0.35">
      <c r="A1" s="4" t="s">
        <v>39</v>
      </c>
      <c r="B1" s="3"/>
      <c r="C1" s="3"/>
      <c r="D1" s="3"/>
    </row>
    <row r="3" spans="1:4" x14ac:dyDescent="0.25">
      <c r="A3" s="9" t="s">
        <v>2</v>
      </c>
      <c r="B3" s="10"/>
    </row>
    <row r="4" spans="1:4" x14ac:dyDescent="0.25">
      <c r="A4" s="9" t="s">
        <v>0</v>
      </c>
      <c r="B4" s="11"/>
    </row>
    <row r="5" spans="1:4" x14ac:dyDescent="0.25">
      <c r="A5" s="9" t="s">
        <v>1</v>
      </c>
      <c r="B5" s="10" t="s">
        <v>42</v>
      </c>
    </row>
    <row r="10" spans="1:4" ht="18.75" x14ac:dyDescent="0.3">
      <c r="A10" s="32" t="s">
        <v>54</v>
      </c>
      <c r="B10" s="33"/>
      <c r="C10" s="33"/>
      <c r="D10" s="34"/>
    </row>
    <row r="11" spans="1:4" ht="15.75" x14ac:dyDescent="0.25">
      <c r="A11" s="23" t="s">
        <v>49</v>
      </c>
      <c r="B11" s="24" t="s">
        <v>45</v>
      </c>
      <c r="C11" s="25" t="s">
        <v>50</v>
      </c>
      <c r="D11" s="22" t="s">
        <v>51</v>
      </c>
    </row>
    <row r="12" spans="1:4" ht="15.75" thickBot="1" x14ac:dyDescent="0.3">
      <c r="A12" s="26" t="s">
        <v>0</v>
      </c>
      <c r="B12" s="27" t="s">
        <v>55</v>
      </c>
      <c r="C12" s="26" t="s">
        <v>0</v>
      </c>
      <c r="D12" s="21" t="s">
        <v>53</v>
      </c>
    </row>
    <row r="13" spans="1:4" ht="30" x14ac:dyDescent="0.25">
      <c r="A13" s="26" t="s">
        <v>3</v>
      </c>
      <c r="B13" s="27" t="s">
        <v>3</v>
      </c>
      <c r="C13" s="26" t="s">
        <v>52</v>
      </c>
      <c r="D13" s="27" t="s">
        <v>60</v>
      </c>
    </row>
    <row r="14" spans="1:4" x14ac:dyDescent="0.25">
      <c r="A14" s="26" t="s">
        <v>14</v>
      </c>
      <c r="B14" s="27" t="s">
        <v>56</v>
      </c>
      <c r="C14" s="26" t="s">
        <v>52</v>
      </c>
      <c r="D14" s="27" t="s">
        <v>57</v>
      </c>
    </row>
    <row r="15" spans="1:4" ht="30" x14ac:dyDescent="0.25">
      <c r="A15" s="26" t="s">
        <v>46</v>
      </c>
      <c r="B15" s="27" t="s">
        <v>58</v>
      </c>
      <c r="C15" s="26" t="s">
        <v>52</v>
      </c>
      <c r="D15" s="27" t="s">
        <v>59</v>
      </c>
    </row>
  </sheetData>
  <mergeCells count="1">
    <mergeCell ref="A10:D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topLeftCell="A9" zoomScale="120" zoomScaleNormal="120" workbookViewId="0">
      <selection activeCell="B18" sqref="B18"/>
    </sheetView>
  </sheetViews>
  <sheetFormatPr defaultRowHeight="15" x14ac:dyDescent="0.25"/>
  <cols>
    <col min="1" max="1" width="23.5703125" style="36" customWidth="1"/>
    <col min="2" max="2" width="18.7109375" style="36" customWidth="1"/>
    <col min="3" max="3" width="12.140625" style="36" customWidth="1"/>
    <col min="4" max="4" width="9.140625" style="36"/>
    <col min="5" max="5" width="11.28515625" style="36" customWidth="1"/>
    <col min="6" max="6" width="10.7109375" style="36" customWidth="1"/>
    <col min="7" max="7" width="10.85546875" style="36" customWidth="1"/>
    <col min="8" max="8" width="9.7109375" style="36" bestFit="1" customWidth="1"/>
    <col min="9" max="16384" width="9.140625" style="36"/>
  </cols>
  <sheetData>
    <row r="1" spans="1:4" x14ac:dyDescent="0.25">
      <c r="A1" s="35" t="s">
        <v>39</v>
      </c>
      <c r="B1" s="35"/>
      <c r="C1" s="35"/>
      <c r="D1" s="35"/>
    </row>
    <row r="2" spans="1:4" x14ac:dyDescent="0.25">
      <c r="A2" s="35" t="s">
        <v>40</v>
      </c>
      <c r="B2" s="35"/>
      <c r="C2" s="35"/>
      <c r="D2" s="35"/>
    </row>
    <row r="3" spans="1:4" x14ac:dyDescent="0.25">
      <c r="A3" s="35" t="s">
        <v>41</v>
      </c>
      <c r="B3" s="35"/>
      <c r="C3" s="35"/>
      <c r="D3" s="35"/>
    </row>
    <row r="4" spans="1:4" x14ac:dyDescent="0.25">
      <c r="A4" s="37"/>
      <c r="B4" s="37"/>
      <c r="C4" s="37"/>
      <c r="D4" s="37"/>
    </row>
    <row r="5" spans="1:4" x14ac:dyDescent="0.25">
      <c r="A5" s="38" t="s">
        <v>43</v>
      </c>
      <c r="B5" s="38"/>
      <c r="C5" s="38"/>
      <c r="D5" s="38"/>
    </row>
    <row r="9" spans="1:4" x14ac:dyDescent="0.25">
      <c r="A9" s="39" t="s">
        <v>0</v>
      </c>
      <c r="B9" s="50">
        <f ca="1">TODAY()</f>
        <v>43284</v>
      </c>
    </row>
    <row r="10" spans="1:4" x14ac:dyDescent="0.25">
      <c r="A10" s="39"/>
      <c r="B10" s="40"/>
    </row>
    <row r="11" spans="1:4" x14ac:dyDescent="0.25">
      <c r="A11" s="39" t="s">
        <v>13</v>
      </c>
      <c r="B11" s="41" t="s">
        <v>63</v>
      </c>
      <c r="C11" s="42"/>
      <c r="D11" s="43"/>
    </row>
    <row r="12" spans="1:4" x14ac:dyDescent="0.25">
      <c r="A12" s="39"/>
      <c r="B12" s="44"/>
      <c r="C12" s="45"/>
      <c r="D12" s="46"/>
    </row>
    <row r="13" spans="1:4" x14ac:dyDescent="0.25">
      <c r="A13" s="39"/>
      <c r="B13" s="47"/>
    </row>
    <row r="14" spans="1:4" ht="15" customHeight="1" x14ac:dyDescent="0.25">
      <c r="A14" s="39" t="s">
        <v>3</v>
      </c>
      <c r="B14" s="48" t="s">
        <v>9</v>
      </c>
    </row>
    <row r="15" spans="1:4" ht="15" customHeight="1" x14ac:dyDescent="0.25">
      <c r="A15" s="39"/>
      <c r="B15" s="47"/>
    </row>
    <row r="16" spans="1:4" x14ac:dyDescent="0.25">
      <c r="A16" s="39" t="s">
        <v>14</v>
      </c>
      <c r="B16" s="48" t="s">
        <v>48</v>
      </c>
    </row>
    <row r="17" spans="1:2" x14ac:dyDescent="0.25">
      <c r="A17" s="39"/>
      <c r="B17" s="47"/>
    </row>
    <row r="18" spans="1:2" x14ac:dyDescent="0.25">
      <c r="A18" s="39" t="s">
        <v>64</v>
      </c>
      <c r="B18" s="49" t="str">
        <f>IF(B16="Unrefined Product", VLOOKUP(B14,Dept_Returns,3,FALSE),IF(B16="Destroy",VLOOKUP(B14,Dept_Returns,2,FALSE),IF(B16="Repack",VLOOKUP(B14,Dept_Returns,4,FALSE),IF(B16="Restock",VLOOKUP(B14,Dept_Returns,5,FALSE),"TRUE"))))</f>
        <v>TRUE</v>
      </c>
    </row>
    <row r="19" spans="1:2" x14ac:dyDescent="0.25">
      <c r="A19" s="39"/>
      <c r="B19" s="47"/>
    </row>
    <row r="20" spans="1:2" x14ac:dyDescent="0.25">
      <c r="A20" s="39" t="s">
        <v>15</v>
      </c>
      <c r="B20" s="51">
        <v>1245</v>
      </c>
    </row>
    <row r="21" spans="1:2" x14ac:dyDescent="0.25">
      <c r="A21" s="39"/>
      <c r="B21" s="47"/>
    </row>
    <row r="28" spans="1:2" ht="27.75" customHeight="1" x14ac:dyDescent="0.25"/>
  </sheetData>
  <sheetProtection selectLockedCells="1"/>
  <dataConsolidate/>
  <mergeCells count="5">
    <mergeCell ref="A1:D1"/>
    <mergeCell ref="A2:D2"/>
    <mergeCell ref="A3:D3"/>
    <mergeCell ref="A5:D5"/>
    <mergeCell ref="B11:D12"/>
  </mergeCells>
  <dataValidations count="4">
    <dataValidation allowBlank="1" showInputMessage="1" showErrorMessage="1" promptTitle="Description" prompt="Enter product description" sqref="B11:D12"/>
    <dataValidation type="list" allowBlank="1" showInputMessage="1" showErrorMessage="1" sqref="B14">
      <formula1>"Accessories, Baby, Clothing, Electronics,furniture, Luggage, Office, Sports, Toys"</formula1>
    </dataValidation>
    <dataValidation type="list" allowBlank="1" showInputMessage="1" showErrorMessage="1" sqref="B16">
      <formula1>"Destroy, Return to Mfg, Repack, Restock"</formula1>
    </dataValidation>
    <dataValidation allowBlank="1" showInputMessage="1" showErrorMessage="1" promptTitle="Employee ID" prompt="Enter employee name " sqref="B20"/>
  </dataValidations>
  <printOptions horizontalCentered="1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I13" sqref="I13"/>
    </sheetView>
  </sheetViews>
  <sheetFormatPr defaultRowHeight="15" x14ac:dyDescent="0.25"/>
  <cols>
    <col min="1" max="1" width="13.85546875" customWidth="1"/>
    <col min="2" max="2" width="13.42578125" customWidth="1"/>
    <col min="3" max="3" width="14.140625" customWidth="1"/>
    <col min="4" max="5" width="13.42578125" customWidth="1"/>
  </cols>
  <sheetData>
    <row r="1" spans="1:5" s="1" customFormat="1" ht="15.75" thickBot="1" x14ac:dyDescent="0.3">
      <c r="A1" s="7" t="s">
        <v>3</v>
      </c>
      <c r="B1" s="7" t="s">
        <v>37</v>
      </c>
      <c r="C1" s="7" t="s">
        <v>48</v>
      </c>
      <c r="D1" s="7" t="s">
        <v>38</v>
      </c>
      <c r="E1" s="7" t="s">
        <v>47</v>
      </c>
    </row>
    <row r="2" spans="1:5" x14ac:dyDescent="0.25">
      <c r="A2" s="8" t="s">
        <v>5</v>
      </c>
      <c r="B2" s="8" t="s">
        <v>21</v>
      </c>
      <c r="C2" s="8" t="s">
        <v>21</v>
      </c>
      <c r="D2" s="8" t="s">
        <v>21</v>
      </c>
      <c r="E2" s="8" t="s">
        <v>29</v>
      </c>
    </row>
    <row r="3" spans="1:5" x14ac:dyDescent="0.25">
      <c r="A3" s="2" t="s">
        <v>6</v>
      </c>
      <c r="B3" s="2" t="s">
        <v>21</v>
      </c>
      <c r="C3" s="2" t="s">
        <v>21</v>
      </c>
      <c r="D3" s="2" t="s">
        <v>21</v>
      </c>
      <c r="E3" s="2" t="s">
        <v>30</v>
      </c>
    </row>
    <row r="4" spans="1:5" x14ac:dyDescent="0.25">
      <c r="A4" s="5" t="s">
        <v>4</v>
      </c>
      <c r="B4" s="5" t="s">
        <v>21</v>
      </c>
      <c r="C4" s="5" t="s">
        <v>21</v>
      </c>
      <c r="D4" s="5" t="s">
        <v>22</v>
      </c>
      <c r="E4" s="5" t="s">
        <v>28</v>
      </c>
    </row>
    <row r="5" spans="1:5" x14ac:dyDescent="0.25">
      <c r="A5" s="2" t="s">
        <v>9</v>
      </c>
      <c r="B5" s="2" t="s">
        <v>21</v>
      </c>
      <c r="C5" s="2" t="s">
        <v>18</v>
      </c>
      <c r="D5" s="2" t="s">
        <v>25</v>
      </c>
      <c r="E5" s="2" t="s">
        <v>33</v>
      </c>
    </row>
    <row r="6" spans="1:5" x14ac:dyDescent="0.25">
      <c r="A6" s="5" t="s">
        <v>10</v>
      </c>
      <c r="B6" s="5" t="s">
        <v>21</v>
      </c>
      <c r="C6" s="5" t="s">
        <v>19</v>
      </c>
      <c r="D6" s="5" t="s">
        <v>26</v>
      </c>
      <c r="E6" s="5" t="s">
        <v>34</v>
      </c>
    </row>
    <row r="7" spans="1:5" x14ac:dyDescent="0.25">
      <c r="A7" s="2" t="s">
        <v>11</v>
      </c>
      <c r="B7" s="2" t="s">
        <v>21</v>
      </c>
      <c r="C7" s="2" t="s">
        <v>20</v>
      </c>
      <c r="D7" s="2" t="s">
        <v>27</v>
      </c>
      <c r="E7" s="2" t="s">
        <v>35</v>
      </c>
    </row>
    <row r="8" spans="1:5" x14ac:dyDescent="0.25">
      <c r="A8" s="5" t="s">
        <v>12</v>
      </c>
      <c r="B8" s="5" t="s">
        <v>21</v>
      </c>
      <c r="C8" s="5" t="s">
        <v>21</v>
      </c>
      <c r="D8" s="5" t="s">
        <v>21</v>
      </c>
      <c r="E8" s="5" t="s">
        <v>36</v>
      </c>
    </row>
    <row r="9" spans="1:5" x14ac:dyDescent="0.25">
      <c r="A9" s="2" t="s">
        <v>7</v>
      </c>
      <c r="B9" s="2" t="s">
        <v>21</v>
      </c>
      <c r="C9" s="2" t="s">
        <v>16</v>
      </c>
      <c r="D9" s="2" t="s">
        <v>23</v>
      </c>
      <c r="E9" s="2" t="s">
        <v>31</v>
      </c>
    </row>
    <row r="10" spans="1:5" ht="15.75" thickBot="1" x14ac:dyDescent="0.3">
      <c r="A10" s="6" t="s">
        <v>8</v>
      </c>
      <c r="B10" s="6" t="s">
        <v>21</v>
      </c>
      <c r="C10" s="6" t="s">
        <v>17</v>
      </c>
      <c r="D10" s="6" t="s">
        <v>24</v>
      </c>
      <c r="E10" s="6" t="s">
        <v>32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activeCell="B2" sqref="B2"/>
    </sheetView>
  </sheetViews>
  <sheetFormatPr defaultRowHeight="15" x14ac:dyDescent="0.25"/>
  <cols>
    <col min="1" max="1" width="13.140625" customWidth="1"/>
    <col min="2" max="2" width="14.85546875" customWidth="1"/>
  </cols>
  <sheetData>
    <row r="1" spans="1:2" s="1" customFormat="1" x14ac:dyDescent="0.25">
      <c r="A1" s="17" t="s">
        <v>44</v>
      </c>
      <c r="B1" s="28" t="s">
        <v>61</v>
      </c>
    </row>
    <row r="2" spans="1:2" x14ac:dyDescent="0.25">
      <c r="A2" s="18" t="s">
        <v>5</v>
      </c>
      <c r="B2" s="15">
        <f>COUNTIF('Return Data'!B2:B140,"Accessories")</f>
        <v>12</v>
      </c>
    </row>
    <row r="3" spans="1:2" x14ac:dyDescent="0.25">
      <c r="A3" s="20" t="s">
        <v>6</v>
      </c>
      <c r="B3" s="15">
        <f>COUNTIF('Return Data'!B2:B140,"Baby")</f>
        <v>22</v>
      </c>
    </row>
    <row r="4" spans="1:2" x14ac:dyDescent="0.25">
      <c r="A4" s="18" t="s">
        <v>4</v>
      </c>
      <c r="B4" s="15">
        <f>COUNTIF('Return Data'!B2:B140,"Clothing")</f>
        <v>28</v>
      </c>
    </row>
    <row r="5" spans="1:2" x14ac:dyDescent="0.25">
      <c r="A5" s="20" t="s">
        <v>9</v>
      </c>
      <c r="B5" s="15">
        <f>COUNTIF('Return Data'!B2:B140,"Electronics")</f>
        <v>14</v>
      </c>
    </row>
    <row r="6" spans="1:2" x14ac:dyDescent="0.25">
      <c r="A6" s="18" t="s">
        <v>10</v>
      </c>
      <c r="B6" s="15">
        <f>COUNTIF('Return Data'!B2:B140,"Furniture")</f>
        <v>7</v>
      </c>
    </row>
    <row r="7" spans="1:2" x14ac:dyDescent="0.25">
      <c r="A7" s="20" t="s">
        <v>11</v>
      </c>
      <c r="B7" s="15">
        <f>COUNTIF('Return Data'!B2:B140,"Luggage")</f>
        <v>4</v>
      </c>
    </row>
    <row r="8" spans="1:2" x14ac:dyDescent="0.25">
      <c r="A8" s="18" t="s">
        <v>12</v>
      </c>
      <c r="B8" s="15">
        <f>COUNTIF('Return Data'!B2:B140,"Office")</f>
        <v>10</v>
      </c>
    </row>
    <row r="9" spans="1:2" x14ac:dyDescent="0.25">
      <c r="A9" s="20" t="s">
        <v>7</v>
      </c>
      <c r="B9" s="15">
        <f>COUNTIF('Return Data'!B2:B140,"Sports")</f>
        <v>22</v>
      </c>
    </row>
    <row r="10" spans="1:2" x14ac:dyDescent="0.25">
      <c r="A10" s="16" t="s">
        <v>8</v>
      </c>
      <c r="B10" s="15">
        <f>COUNTIF('Return Data'!B2:B140,"Toys")</f>
        <v>20</v>
      </c>
    </row>
    <row r="11" spans="1:2" x14ac:dyDescent="0.25">
      <c r="A11" s="29" t="s">
        <v>62</v>
      </c>
      <c r="B11" s="15">
        <f>SUM(B2:B10)</f>
        <v>139</v>
      </c>
    </row>
    <row r="13" spans="1:2" x14ac:dyDescent="0.25">
      <c r="A13" s="30" t="s">
        <v>14</v>
      </c>
      <c r="B13" s="31" t="s">
        <v>61</v>
      </c>
    </row>
    <row r="14" spans="1:2" x14ac:dyDescent="0.25">
      <c r="A14" s="18" t="s">
        <v>37</v>
      </c>
      <c r="B14" s="19">
        <f>COUNTIF('Return Data'!C2:C140,"Destroy")</f>
        <v>30</v>
      </c>
    </row>
    <row r="15" spans="1:2" x14ac:dyDescent="0.25">
      <c r="A15" s="20" t="s">
        <v>48</v>
      </c>
      <c r="B15" s="19">
        <f>COUNTIF('Return Data'!C2:C140,"Return to Mfg")</f>
        <v>40</v>
      </c>
    </row>
    <row r="16" spans="1:2" x14ac:dyDescent="0.25">
      <c r="A16" s="18" t="s">
        <v>38</v>
      </c>
      <c r="B16" s="19">
        <f>COUNTIF('Return Data'!C2:C140,"Repack")</f>
        <v>28</v>
      </c>
    </row>
    <row r="17" spans="1:2" x14ac:dyDescent="0.25">
      <c r="A17" s="20" t="s">
        <v>47</v>
      </c>
      <c r="B17" s="19">
        <f>COUNTIF('Return Data'!C2:C140,"Restock")</f>
        <v>41</v>
      </c>
    </row>
    <row r="18" spans="1:2" x14ac:dyDescent="0.25">
      <c r="A18" s="16" t="s">
        <v>62</v>
      </c>
      <c r="B18" s="15">
        <f>SUM(B14:B17)</f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0"/>
  <sheetViews>
    <sheetView workbookViewId="0">
      <selection activeCell="F8" sqref="F8"/>
    </sheetView>
  </sheetViews>
  <sheetFormatPr defaultRowHeight="15" x14ac:dyDescent="0.25"/>
  <cols>
    <col min="1" max="1" width="14.140625" style="13" customWidth="1"/>
    <col min="2" max="2" width="19.5703125" bestFit="1" customWidth="1"/>
    <col min="3" max="3" width="17.7109375" customWidth="1"/>
    <col min="4" max="4" width="16" bestFit="1" customWidth="1"/>
    <col min="5" max="5" width="16.7109375" customWidth="1"/>
  </cols>
  <sheetData>
    <row r="1" spans="1:4" x14ac:dyDescent="0.25">
      <c r="A1" s="14" t="s">
        <v>0</v>
      </c>
      <c r="B1" s="1" t="s">
        <v>3</v>
      </c>
      <c r="C1" s="1" t="s">
        <v>14</v>
      </c>
      <c r="D1" s="12" t="s">
        <v>46</v>
      </c>
    </row>
    <row r="2" spans="1:4" x14ac:dyDescent="0.25">
      <c r="A2" s="13">
        <v>42828</v>
      </c>
      <c r="B2" t="s">
        <v>6</v>
      </c>
      <c r="C2" t="s">
        <v>38</v>
      </c>
      <c r="D2" t="s">
        <v>21</v>
      </c>
    </row>
    <row r="3" spans="1:4" x14ac:dyDescent="0.25">
      <c r="A3" s="13">
        <v>42831</v>
      </c>
      <c r="B3" t="s">
        <v>4</v>
      </c>
      <c r="C3" t="s">
        <v>48</v>
      </c>
      <c r="D3" t="s">
        <v>21</v>
      </c>
    </row>
    <row r="4" spans="1:4" x14ac:dyDescent="0.25">
      <c r="A4" s="13">
        <v>42848</v>
      </c>
      <c r="B4" t="s">
        <v>8</v>
      </c>
      <c r="C4" t="s">
        <v>37</v>
      </c>
      <c r="D4" t="s">
        <v>21</v>
      </c>
    </row>
    <row r="5" spans="1:4" x14ac:dyDescent="0.25">
      <c r="A5" s="13">
        <v>42928</v>
      </c>
      <c r="B5" t="s">
        <v>4</v>
      </c>
      <c r="C5" t="s">
        <v>48</v>
      </c>
      <c r="D5" t="s">
        <v>21</v>
      </c>
    </row>
    <row r="6" spans="1:4" x14ac:dyDescent="0.25">
      <c r="A6" s="13">
        <v>42851</v>
      </c>
      <c r="B6" t="s">
        <v>9</v>
      </c>
      <c r="C6" t="s">
        <v>48</v>
      </c>
      <c r="D6" t="s">
        <v>18</v>
      </c>
    </row>
    <row r="7" spans="1:4" x14ac:dyDescent="0.25">
      <c r="A7" s="13">
        <v>42963</v>
      </c>
      <c r="B7" t="s">
        <v>11</v>
      </c>
      <c r="C7" t="s">
        <v>48</v>
      </c>
      <c r="D7" t="s">
        <v>20</v>
      </c>
    </row>
    <row r="8" spans="1:4" x14ac:dyDescent="0.25">
      <c r="A8" s="13">
        <v>42756</v>
      </c>
      <c r="B8" t="s">
        <v>4</v>
      </c>
      <c r="C8" t="s">
        <v>38</v>
      </c>
      <c r="D8" t="s">
        <v>22</v>
      </c>
    </row>
    <row r="9" spans="1:4" x14ac:dyDescent="0.25">
      <c r="A9" s="13">
        <v>42786</v>
      </c>
      <c r="B9" t="s">
        <v>4</v>
      </c>
      <c r="C9" t="s">
        <v>37</v>
      </c>
      <c r="D9" t="s">
        <v>21</v>
      </c>
    </row>
    <row r="10" spans="1:4" x14ac:dyDescent="0.25">
      <c r="A10" s="13">
        <v>42816</v>
      </c>
      <c r="B10" t="s">
        <v>12</v>
      </c>
      <c r="C10" t="s">
        <v>37</v>
      </c>
      <c r="D10" t="s">
        <v>21</v>
      </c>
    </row>
    <row r="11" spans="1:4" x14ac:dyDescent="0.25">
      <c r="A11" s="13">
        <v>42896</v>
      </c>
      <c r="B11" t="s">
        <v>6</v>
      </c>
      <c r="C11" t="s">
        <v>38</v>
      </c>
      <c r="D11" t="s">
        <v>21</v>
      </c>
    </row>
    <row r="12" spans="1:4" x14ac:dyDescent="0.25">
      <c r="A12" s="13">
        <v>42916</v>
      </c>
      <c r="B12" t="s">
        <v>9</v>
      </c>
      <c r="C12" t="s">
        <v>47</v>
      </c>
      <c r="D12" t="s">
        <v>33</v>
      </c>
    </row>
    <row r="13" spans="1:4" x14ac:dyDescent="0.25">
      <c r="A13" s="13">
        <v>43096</v>
      </c>
      <c r="B13" t="s">
        <v>9</v>
      </c>
      <c r="C13" t="s">
        <v>38</v>
      </c>
      <c r="D13" t="s">
        <v>25</v>
      </c>
    </row>
    <row r="14" spans="1:4" x14ac:dyDescent="0.25">
      <c r="A14" s="13">
        <v>42736</v>
      </c>
      <c r="B14" t="s">
        <v>10</v>
      </c>
      <c r="C14" t="s">
        <v>37</v>
      </c>
      <c r="D14" t="s">
        <v>21</v>
      </c>
    </row>
    <row r="15" spans="1:4" x14ac:dyDescent="0.25">
      <c r="A15" s="13">
        <v>42753</v>
      </c>
      <c r="B15" t="s">
        <v>8</v>
      </c>
      <c r="C15" t="s">
        <v>37</v>
      </c>
      <c r="D15" t="s">
        <v>21</v>
      </c>
    </row>
    <row r="16" spans="1:4" x14ac:dyDescent="0.25">
      <c r="A16" s="13">
        <v>42764</v>
      </c>
      <c r="B16" t="s">
        <v>8</v>
      </c>
      <c r="C16" t="s">
        <v>38</v>
      </c>
      <c r="D16" t="s">
        <v>24</v>
      </c>
    </row>
    <row r="17" spans="1:4" x14ac:dyDescent="0.25">
      <c r="A17" s="13">
        <v>42771</v>
      </c>
      <c r="B17" t="s">
        <v>6</v>
      </c>
      <c r="C17" t="s">
        <v>48</v>
      </c>
      <c r="D17" t="s">
        <v>21</v>
      </c>
    </row>
    <row r="18" spans="1:4" x14ac:dyDescent="0.25">
      <c r="A18" s="13">
        <v>42831</v>
      </c>
      <c r="B18" t="s">
        <v>9</v>
      </c>
      <c r="C18" t="s">
        <v>38</v>
      </c>
      <c r="D18" t="s">
        <v>25</v>
      </c>
    </row>
    <row r="19" spans="1:4" x14ac:dyDescent="0.25">
      <c r="A19" s="13">
        <v>42836</v>
      </c>
      <c r="B19" t="s">
        <v>4</v>
      </c>
      <c r="C19" t="s">
        <v>37</v>
      </c>
      <c r="D19" t="s">
        <v>21</v>
      </c>
    </row>
    <row r="20" spans="1:4" x14ac:dyDescent="0.25">
      <c r="A20" s="13">
        <v>42842</v>
      </c>
      <c r="B20" t="s">
        <v>6</v>
      </c>
      <c r="C20" t="s">
        <v>48</v>
      </c>
      <c r="D20" t="s">
        <v>21</v>
      </c>
    </row>
    <row r="21" spans="1:4" x14ac:dyDescent="0.25">
      <c r="A21" s="13">
        <v>42851</v>
      </c>
      <c r="B21" t="s">
        <v>8</v>
      </c>
      <c r="C21" t="s">
        <v>47</v>
      </c>
      <c r="D21" t="s">
        <v>31</v>
      </c>
    </row>
    <row r="22" spans="1:4" x14ac:dyDescent="0.25">
      <c r="A22" s="13">
        <v>42921</v>
      </c>
      <c r="B22" t="s">
        <v>6</v>
      </c>
      <c r="C22" t="s">
        <v>47</v>
      </c>
      <c r="D22" t="s">
        <v>30</v>
      </c>
    </row>
    <row r="23" spans="1:4" x14ac:dyDescent="0.25">
      <c r="A23" s="13">
        <v>42922</v>
      </c>
      <c r="B23" t="s">
        <v>6</v>
      </c>
      <c r="C23" t="s">
        <v>37</v>
      </c>
      <c r="D23" t="s">
        <v>21</v>
      </c>
    </row>
    <row r="24" spans="1:4" x14ac:dyDescent="0.25">
      <c r="A24" s="13">
        <v>42931</v>
      </c>
      <c r="B24" t="s">
        <v>7</v>
      </c>
      <c r="C24" t="s">
        <v>37</v>
      </c>
      <c r="D24" t="s">
        <v>21</v>
      </c>
    </row>
    <row r="25" spans="1:4" x14ac:dyDescent="0.25">
      <c r="A25" s="13">
        <v>42961</v>
      </c>
      <c r="B25" t="s">
        <v>8</v>
      </c>
      <c r="C25" t="s">
        <v>38</v>
      </c>
      <c r="D25" t="s">
        <v>24</v>
      </c>
    </row>
    <row r="26" spans="1:4" x14ac:dyDescent="0.25">
      <c r="A26" s="13">
        <v>43031</v>
      </c>
      <c r="B26" t="s">
        <v>5</v>
      </c>
      <c r="C26" t="s">
        <v>47</v>
      </c>
      <c r="D26" t="s">
        <v>29</v>
      </c>
    </row>
    <row r="27" spans="1:4" x14ac:dyDescent="0.25">
      <c r="A27" s="13">
        <v>43041</v>
      </c>
      <c r="B27" t="s">
        <v>8</v>
      </c>
      <c r="C27" t="s">
        <v>48</v>
      </c>
      <c r="D27" t="s">
        <v>17</v>
      </c>
    </row>
    <row r="28" spans="1:4" x14ac:dyDescent="0.25">
      <c r="A28" s="13">
        <v>42795</v>
      </c>
      <c r="B28" t="s">
        <v>8</v>
      </c>
      <c r="C28" t="s">
        <v>47</v>
      </c>
      <c r="D28" t="s">
        <v>31</v>
      </c>
    </row>
    <row r="29" spans="1:4" x14ac:dyDescent="0.25">
      <c r="A29" s="13">
        <v>42867</v>
      </c>
      <c r="B29" t="s">
        <v>4</v>
      </c>
      <c r="C29" t="s">
        <v>37</v>
      </c>
      <c r="D29" t="s">
        <v>21</v>
      </c>
    </row>
    <row r="30" spans="1:4" x14ac:dyDescent="0.25">
      <c r="A30" s="13">
        <v>42868</v>
      </c>
      <c r="B30" t="s">
        <v>8</v>
      </c>
      <c r="C30" t="s">
        <v>37</v>
      </c>
      <c r="D30" t="s">
        <v>21</v>
      </c>
    </row>
    <row r="31" spans="1:4" x14ac:dyDescent="0.25">
      <c r="A31" s="13">
        <v>42875</v>
      </c>
      <c r="B31" t="s">
        <v>5</v>
      </c>
      <c r="C31" t="s">
        <v>37</v>
      </c>
      <c r="D31" t="s">
        <v>21</v>
      </c>
    </row>
    <row r="32" spans="1:4" x14ac:dyDescent="0.25">
      <c r="A32" s="13">
        <v>43005</v>
      </c>
      <c r="B32" t="s">
        <v>4</v>
      </c>
      <c r="C32" t="s">
        <v>47</v>
      </c>
      <c r="D32" t="s">
        <v>28</v>
      </c>
    </row>
    <row r="33" spans="1:4" x14ac:dyDescent="0.25">
      <c r="A33" s="13">
        <v>43022</v>
      </c>
      <c r="B33" t="s">
        <v>8</v>
      </c>
      <c r="C33" t="s">
        <v>38</v>
      </c>
      <c r="D33" t="s">
        <v>24</v>
      </c>
    </row>
    <row r="34" spans="1:4" x14ac:dyDescent="0.25">
      <c r="A34" s="13">
        <v>42740</v>
      </c>
      <c r="B34" t="s">
        <v>4</v>
      </c>
      <c r="C34" t="s">
        <v>47</v>
      </c>
      <c r="D34" t="s">
        <v>28</v>
      </c>
    </row>
    <row r="35" spans="1:4" x14ac:dyDescent="0.25">
      <c r="A35" s="13">
        <v>42746</v>
      </c>
      <c r="B35" t="s">
        <v>6</v>
      </c>
      <c r="C35" t="s">
        <v>47</v>
      </c>
      <c r="D35" t="s">
        <v>30</v>
      </c>
    </row>
    <row r="36" spans="1:4" x14ac:dyDescent="0.25">
      <c r="A36" s="13">
        <v>42845</v>
      </c>
      <c r="B36" t="s">
        <v>7</v>
      </c>
      <c r="C36" t="s">
        <v>47</v>
      </c>
      <c r="D36" t="s">
        <v>31</v>
      </c>
    </row>
    <row r="37" spans="1:4" x14ac:dyDescent="0.25">
      <c r="A37" s="13">
        <v>42915</v>
      </c>
      <c r="B37" t="s">
        <v>7</v>
      </c>
      <c r="C37" t="s">
        <v>47</v>
      </c>
      <c r="D37" t="s">
        <v>31</v>
      </c>
    </row>
    <row r="38" spans="1:4" x14ac:dyDescent="0.25">
      <c r="A38" s="13">
        <v>42772</v>
      </c>
      <c r="B38" t="s">
        <v>11</v>
      </c>
      <c r="C38" t="s">
        <v>48</v>
      </c>
      <c r="D38" t="s">
        <v>20</v>
      </c>
    </row>
    <row r="39" spans="1:4" x14ac:dyDescent="0.25">
      <c r="A39" s="13">
        <v>42780</v>
      </c>
      <c r="B39" t="s">
        <v>9</v>
      </c>
      <c r="C39" t="s">
        <v>38</v>
      </c>
      <c r="D39" t="s">
        <v>25</v>
      </c>
    </row>
    <row r="40" spans="1:4" x14ac:dyDescent="0.25">
      <c r="A40" s="13">
        <v>42810</v>
      </c>
      <c r="B40" t="s">
        <v>7</v>
      </c>
      <c r="C40" t="s">
        <v>38</v>
      </c>
      <c r="D40" t="s">
        <v>23</v>
      </c>
    </row>
    <row r="41" spans="1:4" x14ac:dyDescent="0.25">
      <c r="A41" s="13">
        <v>43090</v>
      </c>
      <c r="B41" t="s">
        <v>6</v>
      </c>
      <c r="C41" t="s">
        <v>48</v>
      </c>
      <c r="D41" t="s">
        <v>21</v>
      </c>
    </row>
    <row r="42" spans="1:4" x14ac:dyDescent="0.25">
      <c r="A42" s="13">
        <v>42904</v>
      </c>
      <c r="B42" t="s">
        <v>5</v>
      </c>
      <c r="C42" t="s">
        <v>48</v>
      </c>
      <c r="D42" t="s">
        <v>21</v>
      </c>
    </row>
    <row r="43" spans="1:4" x14ac:dyDescent="0.25">
      <c r="A43" s="13">
        <v>42909</v>
      </c>
      <c r="B43" t="s">
        <v>4</v>
      </c>
      <c r="C43" t="s">
        <v>47</v>
      </c>
      <c r="D43" t="s">
        <v>28</v>
      </c>
    </row>
    <row r="44" spans="1:4" x14ac:dyDescent="0.25">
      <c r="A44" s="13">
        <v>42914</v>
      </c>
      <c r="B44" t="s">
        <v>7</v>
      </c>
      <c r="C44" t="s">
        <v>38</v>
      </c>
      <c r="D44" t="s">
        <v>23</v>
      </c>
    </row>
    <row r="45" spans="1:4" x14ac:dyDescent="0.25">
      <c r="A45" s="13">
        <v>42924</v>
      </c>
      <c r="B45" t="s">
        <v>6</v>
      </c>
      <c r="C45" t="s">
        <v>48</v>
      </c>
      <c r="D45" t="s">
        <v>21</v>
      </c>
    </row>
    <row r="46" spans="1:4" x14ac:dyDescent="0.25">
      <c r="A46" s="13">
        <v>42926</v>
      </c>
      <c r="B46" t="s">
        <v>8</v>
      </c>
      <c r="C46" t="s">
        <v>47</v>
      </c>
      <c r="D46" t="s">
        <v>31</v>
      </c>
    </row>
    <row r="47" spans="1:4" x14ac:dyDescent="0.25">
      <c r="A47" s="13">
        <v>42934</v>
      </c>
      <c r="B47" t="s">
        <v>10</v>
      </c>
      <c r="C47" t="s">
        <v>38</v>
      </c>
      <c r="D47" t="s">
        <v>26</v>
      </c>
    </row>
    <row r="48" spans="1:4" x14ac:dyDescent="0.25">
      <c r="A48" s="13">
        <v>42944</v>
      </c>
      <c r="B48" t="s">
        <v>8</v>
      </c>
      <c r="C48" t="s">
        <v>48</v>
      </c>
      <c r="D48" t="s">
        <v>17</v>
      </c>
    </row>
    <row r="49" spans="1:4" x14ac:dyDescent="0.25">
      <c r="A49" s="13">
        <v>42954</v>
      </c>
      <c r="B49" t="s">
        <v>7</v>
      </c>
      <c r="C49" t="s">
        <v>48</v>
      </c>
      <c r="D49" t="s">
        <v>16</v>
      </c>
    </row>
    <row r="50" spans="1:4" x14ac:dyDescent="0.25">
      <c r="A50" s="13">
        <v>43009</v>
      </c>
      <c r="B50" t="s">
        <v>4</v>
      </c>
      <c r="C50" t="s">
        <v>47</v>
      </c>
      <c r="D50" t="s">
        <v>28</v>
      </c>
    </row>
    <row r="51" spans="1:4" x14ac:dyDescent="0.25">
      <c r="A51" s="13">
        <v>43015</v>
      </c>
      <c r="B51" t="s">
        <v>6</v>
      </c>
      <c r="C51" t="s">
        <v>48</v>
      </c>
      <c r="D51" t="s">
        <v>21</v>
      </c>
    </row>
    <row r="52" spans="1:4" x14ac:dyDescent="0.25">
      <c r="A52" s="13">
        <v>42749</v>
      </c>
      <c r="B52" t="s">
        <v>7</v>
      </c>
      <c r="C52" t="s">
        <v>47</v>
      </c>
      <c r="D52" t="s">
        <v>31</v>
      </c>
    </row>
    <row r="53" spans="1:4" x14ac:dyDescent="0.25">
      <c r="A53" s="13">
        <v>42819</v>
      </c>
      <c r="B53" t="s">
        <v>7</v>
      </c>
      <c r="C53" t="s">
        <v>38</v>
      </c>
      <c r="D53" t="s">
        <v>23</v>
      </c>
    </row>
    <row r="54" spans="1:4" x14ac:dyDescent="0.25">
      <c r="A54" s="13">
        <v>43041</v>
      </c>
      <c r="B54" t="s">
        <v>4</v>
      </c>
      <c r="C54" t="s">
        <v>48</v>
      </c>
      <c r="D54" t="s">
        <v>21</v>
      </c>
    </row>
    <row r="55" spans="1:4" x14ac:dyDescent="0.25">
      <c r="A55" s="13">
        <v>43049</v>
      </c>
      <c r="B55" t="s">
        <v>9</v>
      </c>
      <c r="C55" t="s">
        <v>47</v>
      </c>
      <c r="D55" t="s">
        <v>33</v>
      </c>
    </row>
    <row r="56" spans="1:4" x14ac:dyDescent="0.25">
      <c r="A56" s="13">
        <v>43079</v>
      </c>
      <c r="B56" t="s">
        <v>7</v>
      </c>
      <c r="C56" t="s">
        <v>48</v>
      </c>
      <c r="D56" t="s">
        <v>16</v>
      </c>
    </row>
    <row r="57" spans="1:4" x14ac:dyDescent="0.25">
      <c r="A57" s="13">
        <v>42994</v>
      </c>
      <c r="B57" t="s">
        <v>4</v>
      </c>
      <c r="C57" t="s">
        <v>48</v>
      </c>
      <c r="D57" t="s">
        <v>21</v>
      </c>
    </row>
    <row r="58" spans="1:4" x14ac:dyDescent="0.25">
      <c r="A58" s="13">
        <v>43084</v>
      </c>
      <c r="B58" t="s">
        <v>9</v>
      </c>
      <c r="C58" t="s">
        <v>48</v>
      </c>
      <c r="D58" t="s">
        <v>18</v>
      </c>
    </row>
    <row r="59" spans="1:4" x14ac:dyDescent="0.25">
      <c r="A59" s="13">
        <v>42809</v>
      </c>
      <c r="B59" t="s">
        <v>12</v>
      </c>
      <c r="C59" t="s">
        <v>37</v>
      </c>
      <c r="D59" t="s">
        <v>21</v>
      </c>
    </row>
    <row r="60" spans="1:4" x14ac:dyDescent="0.25">
      <c r="A60" s="13">
        <v>42811</v>
      </c>
      <c r="B60" t="s">
        <v>6</v>
      </c>
      <c r="C60" t="s">
        <v>38</v>
      </c>
      <c r="D60" t="s">
        <v>21</v>
      </c>
    </row>
    <row r="61" spans="1:4" x14ac:dyDescent="0.25">
      <c r="A61" s="13">
        <v>42814</v>
      </c>
      <c r="B61" t="s">
        <v>10</v>
      </c>
      <c r="C61" t="s">
        <v>48</v>
      </c>
      <c r="D61" t="s">
        <v>19</v>
      </c>
    </row>
    <row r="62" spans="1:4" x14ac:dyDescent="0.25">
      <c r="A62" s="13">
        <v>42831</v>
      </c>
      <c r="B62" t="s">
        <v>8</v>
      </c>
      <c r="C62" t="s">
        <v>48</v>
      </c>
      <c r="D62" t="s">
        <v>17</v>
      </c>
    </row>
    <row r="63" spans="1:4" x14ac:dyDescent="0.25">
      <c r="A63" s="13">
        <v>42914</v>
      </c>
      <c r="B63" t="s">
        <v>4</v>
      </c>
      <c r="C63" t="s">
        <v>38</v>
      </c>
      <c r="D63" t="s">
        <v>22</v>
      </c>
    </row>
    <row r="64" spans="1:4" x14ac:dyDescent="0.25">
      <c r="A64" s="13">
        <v>42920</v>
      </c>
      <c r="B64" t="s">
        <v>6</v>
      </c>
      <c r="C64" t="s">
        <v>47</v>
      </c>
      <c r="D64" t="s">
        <v>30</v>
      </c>
    </row>
    <row r="65" spans="1:4" x14ac:dyDescent="0.25">
      <c r="A65" s="13">
        <v>43019</v>
      </c>
      <c r="B65" t="s">
        <v>7</v>
      </c>
      <c r="C65" t="s">
        <v>48</v>
      </c>
      <c r="D65" t="s">
        <v>16</v>
      </c>
    </row>
    <row r="66" spans="1:4" x14ac:dyDescent="0.25">
      <c r="A66" s="13">
        <v>43089</v>
      </c>
      <c r="B66" t="s">
        <v>7</v>
      </c>
      <c r="C66" t="s">
        <v>37</v>
      </c>
      <c r="D66" t="s">
        <v>21</v>
      </c>
    </row>
    <row r="67" spans="1:4" x14ac:dyDescent="0.25">
      <c r="A67" s="13">
        <v>42943</v>
      </c>
      <c r="B67" t="s">
        <v>5</v>
      </c>
      <c r="C67" t="s">
        <v>47</v>
      </c>
      <c r="D67" t="s">
        <v>29</v>
      </c>
    </row>
    <row r="68" spans="1:4" x14ac:dyDescent="0.25">
      <c r="A68" s="13">
        <v>42945</v>
      </c>
      <c r="B68" t="s">
        <v>4</v>
      </c>
      <c r="C68" t="s">
        <v>38</v>
      </c>
      <c r="D68" t="s">
        <v>22</v>
      </c>
    </row>
    <row r="69" spans="1:4" x14ac:dyDescent="0.25">
      <c r="A69" s="13">
        <v>42953</v>
      </c>
      <c r="B69" t="s">
        <v>12</v>
      </c>
      <c r="C69" t="s">
        <v>47</v>
      </c>
      <c r="D69" t="s">
        <v>36</v>
      </c>
    </row>
    <row r="70" spans="1:4" x14ac:dyDescent="0.25">
      <c r="A70" s="13">
        <v>42983</v>
      </c>
      <c r="B70" t="s">
        <v>7</v>
      </c>
      <c r="C70" t="s">
        <v>47</v>
      </c>
      <c r="D70" t="s">
        <v>31</v>
      </c>
    </row>
    <row r="71" spans="1:4" x14ac:dyDescent="0.25">
      <c r="A71" s="13">
        <v>43018</v>
      </c>
      <c r="B71" t="s">
        <v>12</v>
      </c>
      <c r="C71" t="s">
        <v>47</v>
      </c>
      <c r="D71" t="s">
        <v>36</v>
      </c>
    </row>
    <row r="72" spans="1:4" x14ac:dyDescent="0.25">
      <c r="A72" s="13">
        <v>42763</v>
      </c>
      <c r="B72" t="s">
        <v>4</v>
      </c>
      <c r="C72" t="s">
        <v>37</v>
      </c>
      <c r="D72" t="s">
        <v>21</v>
      </c>
    </row>
    <row r="73" spans="1:4" x14ac:dyDescent="0.25">
      <c r="A73" s="13">
        <v>42898</v>
      </c>
      <c r="B73" t="s">
        <v>9</v>
      </c>
      <c r="C73" t="s">
        <v>37</v>
      </c>
      <c r="D73" t="s">
        <v>21</v>
      </c>
    </row>
    <row r="74" spans="1:4" x14ac:dyDescent="0.25">
      <c r="A74" s="13">
        <v>42988</v>
      </c>
      <c r="B74" t="s">
        <v>4</v>
      </c>
      <c r="C74" t="s">
        <v>37</v>
      </c>
      <c r="D74" t="s">
        <v>21</v>
      </c>
    </row>
    <row r="75" spans="1:4" x14ac:dyDescent="0.25">
      <c r="A75" s="13">
        <v>43078</v>
      </c>
      <c r="B75" t="s">
        <v>5</v>
      </c>
      <c r="C75" t="s">
        <v>37</v>
      </c>
      <c r="D75" t="s">
        <v>21</v>
      </c>
    </row>
    <row r="76" spans="1:4" x14ac:dyDescent="0.25">
      <c r="A76" s="13">
        <v>43080</v>
      </c>
      <c r="B76" t="s">
        <v>6</v>
      </c>
      <c r="C76" t="s">
        <v>47</v>
      </c>
      <c r="D76" t="s">
        <v>30</v>
      </c>
    </row>
    <row r="77" spans="1:4" x14ac:dyDescent="0.25">
      <c r="A77" s="13">
        <v>43083</v>
      </c>
      <c r="B77" t="s">
        <v>11</v>
      </c>
      <c r="C77" t="s">
        <v>48</v>
      </c>
      <c r="D77" t="s">
        <v>20</v>
      </c>
    </row>
    <row r="78" spans="1:4" x14ac:dyDescent="0.25">
      <c r="A78" s="13">
        <v>43100</v>
      </c>
      <c r="B78" t="s">
        <v>8</v>
      </c>
      <c r="C78" t="s">
        <v>38</v>
      </c>
      <c r="D78" t="s">
        <v>24</v>
      </c>
    </row>
    <row r="79" spans="1:4" x14ac:dyDescent="0.25">
      <c r="A79" s="13">
        <v>42818</v>
      </c>
      <c r="B79" t="s">
        <v>4</v>
      </c>
      <c r="C79" t="s">
        <v>47</v>
      </c>
      <c r="D79" t="s">
        <v>28</v>
      </c>
    </row>
    <row r="80" spans="1:4" x14ac:dyDescent="0.25">
      <c r="A80" s="13">
        <v>42824</v>
      </c>
      <c r="B80" t="s">
        <v>6</v>
      </c>
      <c r="C80" t="s">
        <v>48</v>
      </c>
      <c r="D80" t="s">
        <v>21</v>
      </c>
    </row>
    <row r="81" spans="1:4" x14ac:dyDescent="0.25">
      <c r="A81" s="13">
        <v>42923</v>
      </c>
      <c r="B81" t="s">
        <v>7</v>
      </c>
      <c r="C81" t="s">
        <v>47</v>
      </c>
      <c r="D81" t="s">
        <v>31</v>
      </c>
    </row>
    <row r="82" spans="1:4" x14ac:dyDescent="0.25">
      <c r="A82" s="13">
        <v>42943</v>
      </c>
      <c r="B82" t="s">
        <v>8</v>
      </c>
      <c r="C82" t="s">
        <v>47</v>
      </c>
      <c r="D82" t="s">
        <v>31</v>
      </c>
    </row>
    <row r="83" spans="1:4" x14ac:dyDescent="0.25">
      <c r="A83" s="13">
        <v>42993</v>
      </c>
      <c r="B83" t="s">
        <v>7</v>
      </c>
      <c r="C83" t="s">
        <v>38</v>
      </c>
      <c r="D83" t="s">
        <v>23</v>
      </c>
    </row>
    <row r="84" spans="1:4" x14ac:dyDescent="0.25">
      <c r="A84" s="13">
        <v>42848</v>
      </c>
      <c r="B84" t="s">
        <v>12</v>
      </c>
      <c r="C84" t="s">
        <v>48</v>
      </c>
      <c r="D84" t="s">
        <v>21</v>
      </c>
    </row>
    <row r="85" spans="1:4" x14ac:dyDescent="0.25">
      <c r="A85" s="13">
        <v>42850</v>
      </c>
      <c r="B85" t="s">
        <v>4</v>
      </c>
      <c r="C85" t="s">
        <v>47</v>
      </c>
      <c r="D85" t="s">
        <v>28</v>
      </c>
    </row>
    <row r="86" spans="1:4" x14ac:dyDescent="0.25">
      <c r="A86" s="13">
        <v>42858</v>
      </c>
      <c r="B86" t="s">
        <v>6</v>
      </c>
      <c r="C86" t="s">
        <v>37</v>
      </c>
      <c r="D86" t="s">
        <v>21</v>
      </c>
    </row>
    <row r="87" spans="1:4" x14ac:dyDescent="0.25">
      <c r="A87" s="13">
        <v>42888</v>
      </c>
      <c r="B87" t="s">
        <v>7</v>
      </c>
      <c r="C87" t="s">
        <v>38</v>
      </c>
      <c r="D87" t="s">
        <v>23</v>
      </c>
    </row>
    <row r="88" spans="1:4" x14ac:dyDescent="0.25">
      <c r="A88" s="13">
        <v>43023</v>
      </c>
      <c r="B88" t="s">
        <v>5</v>
      </c>
      <c r="C88" t="s">
        <v>37</v>
      </c>
      <c r="D88" t="s">
        <v>21</v>
      </c>
    </row>
    <row r="89" spans="1:4" x14ac:dyDescent="0.25">
      <c r="A89" s="13">
        <v>42802</v>
      </c>
      <c r="B89" t="s">
        <v>10</v>
      </c>
      <c r="C89" t="s">
        <v>47</v>
      </c>
      <c r="D89" t="s">
        <v>34</v>
      </c>
    </row>
    <row r="90" spans="1:4" x14ac:dyDescent="0.25">
      <c r="A90" s="13">
        <v>42892</v>
      </c>
      <c r="B90" t="s">
        <v>9</v>
      </c>
      <c r="C90" t="s">
        <v>37</v>
      </c>
      <c r="D90" t="s">
        <v>21</v>
      </c>
    </row>
    <row r="91" spans="1:4" x14ac:dyDescent="0.25">
      <c r="A91" s="13">
        <v>42982</v>
      </c>
      <c r="B91" t="s">
        <v>12</v>
      </c>
      <c r="C91" t="s">
        <v>47</v>
      </c>
      <c r="D91" t="s">
        <v>36</v>
      </c>
    </row>
    <row r="92" spans="1:4" x14ac:dyDescent="0.25">
      <c r="A92" s="13">
        <v>42984</v>
      </c>
      <c r="B92" t="s">
        <v>6</v>
      </c>
      <c r="C92" t="s">
        <v>37</v>
      </c>
      <c r="D92" t="s">
        <v>21</v>
      </c>
    </row>
    <row r="93" spans="1:4" x14ac:dyDescent="0.25">
      <c r="A93" s="13">
        <v>42987</v>
      </c>
      <c r="B93" t="s">
        <v>4</v>
      </c>
      <c r="C93" t="s">
        <v>47</v>
      </c>
      <c r="D93" t="s">
        <v>28</v>
      </c>
    </row>
    <row r="94" spans="1:4" x14ac:dyDescent="0.25">
      <c r="A94" s="13">
        <v>43004</v>
      </c>
      <c r="B94" t="s">
        <v>8</v>
      </c>
      <c r="C94" t="s">
        <v>48</v>
      </c>
      <c r="D94" t="s">
        <v>17</v>
      </c>
    </row>
    <row r="95" spans="1:4" x14ac:dyDescent="0.25">
      <c r="A95" s="13">
        <v>43087</v>
      </c>
      <c r="B95" t="s">
        <v>10</v>
      </c>
      <c r="C95" t="s">
        <v>48</v>
      </c>
      <c r="D95" t="s">
        <v>19</v>
      </c>
    </row>
    <row r="96" spans="1:4" x14ac:dyDescent="0.25">
      <c r="A96" s="13">
        <v>43093</v>
      </c>
      <c r="B96" t="s">
        <v>6</v>
      </c>
      <c r="C96" t="s">
        <v>37</v>
      </c>
      <c r="D96" t="s">
        <v>21</v>
      </c>
    </row>
    <row r="97" spans="1:4" x14ac:dyDescent="0.25">
      <c r="A97" s="13">
        <v>42742</v>
      </c>
      <c r="B97" t="s">
        <v>4</v>
      </c>
      <c r="C97" t="s">
        <v>47</v>
      </c>
      <c r="D97" t="s">
        <v>28</v>
      </c>
    </row>
    <row r="98" spans="1:4" x14ac:dyDescent="0.25">
      <c r="A98" s="13">
        <v>42752</v>
      </c>
      <c r="B98" t="s">
        <v>4</v>
      </c>
      <c r="C98" t="s">
        <v>47</v>
      </c>
      <c r="D98" t="s">
        <v>28</v>
      </c>
    </row>
    <row r="99" spans="1:4" x14ac:dyDescent="0.25">
      <c r="A99" s="13">
        <v>42827</v>
      </c>
      <c r="B99" t="s">
        <v>7</v>
      </c>
      <c r="C99" t="s">
        <v>48</v>
      </c>
      <c r="D99" t="s">
        <v>16</v>
      </c>
    </row>
    <row r="100" spans="1:4" x14ac:dyDescent="0.25">
      <c r="A100" s="13">
        <v>42897</v>
      </c>
      <c r="B100" t="s">
        <v>7</v>
      </c>
      <c r="C100" t="s">
        <v>48</v>
      </c>
      <c r="D100" t="s">
        <v>16</v>
      </c>
    </row>
    <row r="101" spans="1:4" x14ac:dyDescent="0.25">
      <c r="A101" s="13">
        <v>42937</v>
      </c>
      <c r="B101" t="s">
        <v>8</v>
      </c>
      <c r="C101" t="s">
        <v>37</v>
      </c>
      <c r="D101" t="s">
        <v>21</v>
      </c>
    </row>
    <row r="102" spans="1:4" x14ac:dyDescent="0.25">
      <c r="A102" s="13">
        <v>42752</v>
      </c>
      <c r="B102" t="s">
        <v>5</v>
      </c>
      <c r="C102" t="s">
        <v>47</v>
      </c>
      <c r="D102" t="s">
        <v>29</v>
      </c>
    </row>
    <row r="103" spans="1:4" x14ac:dyDescent="0.25">
      <c r="A103" s="13">
        <v>42754</v>
      </c>
      <c r="B103" t="s">
        <v>4</v>
      </c>
      <c r="C103" t="s">
        <v>38</v>
      </c>
      <c r="D103" t="s">
        <v>22</v>
      </c>
    </row>
    <row r="104" spans="1:4" x14ac:dyDescent="0.25">
      <c r="A104" s="13">
        <v>42762</v>
      </c>
      <c r="B104" t="s">
        <v>9</v>
      </c>
      <c r="C104" t="s">
        <v>38</v>
      </c>
      <c r="D104" t="s">
        <v>25</v>
      </c>
    </row>
    <row r="105" spans="1:4" x14ac:dyDescent="0.25">
      <c r="A105" s="13">
        <v>43027</v>
      </c>
      <c r="B105" t="s">
        <v>12</v>
      </c>
      <c r="C105" t="s">
        <v>38</v>
      </c>
      <c r="D105" t="s">
        <v>21</v>
      </c>
    </row>
    <row r="106" spans="1:4" x14ac:dyDescent="0.25">
      <c r="A106" s="13">
        <v>43072</v>
      </c>
      <c r="B106" t="s">
        <v>7</v>
      </c>
      <c r="C106" t="s">
        <v>37</v>
      </c>
      <c r="D106" t="s">
        <v>21</v>
      </c>
    </row>
    <row r="107" spans="1:4" x14ac:dyDescent="0.25">
      <c r="A107" s="13">
        <v>42797</v>
      </c>
      <c r="B107" t="s">
        <v>5</v>
      </c>
      <c r="C107" t="s">
        <v>38</v>
      </c>
      <c r="D107" t="s">
        <v>21</v>
      </c>
    </row>
    <row r="108" spans="1:4" x14ac:dyDescent="0.25">
      <c r="A108" s="13">
        <v>42887</v>
      </c>
      <c r="B108" t="s">
        <v>5</v>
      </c>
      <c r="C108" t="s">
        <v>38</v>
      </c>
      <c r="D108" t="s">
        <v>21</v>
      </c>
    </row>
    <row r="109" spans="1:4" x14ac:dyDescent="0.25">
      <c r="A109" s="13">
        <v>42889</v>
      </c>
      <c r="B109" t="s">
        <v>6</v>
      </c>
      <c r="C109" t="s">
        <v>37</v>
      </c>
      <c r="D109" t="s">
        <v>21</v>
      </c>
    </row>
    <row r="110" spans="1:4" x14ac:dyDescent="0.25">
      <c r="A110" s="13">
        <v>42892</v>
      </c>
      <c r="B110" t="s">
        <v>10</v>
      </c>
      <c r="C110" t="s">
        <v>38</v>
      </c>
      <c r="D110" t="s">
        <v>26</v>
      </c>
    </row>
    <row r="111" spans="1:4" x14ac:dyDescent="0.25">
      <c r="A111" s="13">
        <v>42909</v>
      </c>
      <c r="B111" t="s">
        <v>8</v>
      </c>
      <c r="C111" t="s">
        <v>38</v>
      </c>
      <c r="D111" t="s">
        <v>24</v>
      </c>
    </row>
    <row r="112" spans="1:4" x14ac:dyDescent="0.25">
      <c r="A112" s="13">
        <v>42910</v>
      </c>
      <c r="B112" t="s">
        <v>8</v>
      </c>
      <c r="C112" t="s">
        <v>37</v>
      </c>
      <c r="D112" t="s">
        <v>21</v>
      </c>
    </row>
    <row r="113" spans="1:4" x14ac:dyDescent="0.25">
      <c r="A113" s="13">
        <v>42992</v>
      </c>
      <c r="B113" t="s">
        <v>4</v>
      </c>
      <c r="C113" t="s">
        <v>38</v>
      </c>
      <c r="D113" t="s">
        <v>22</v>
      </c>
    </row>
    <row r="114" spans="1:4" x14ac:dyDescent="0.25">
      <c r="A114" s="13">
        <v>42998</v>
      </c>
      <c r="B114" t="s">
        <v>6</v>
      </c>
      <c r="C114" t="s">
        <v>47</v>
      </c>
      <c r="D114" t="s">
        <v>30</v>
      </c>
    </row>
    <row r="115" spans="1:4" x14ac:dyDescent="0.25">
      <c r="A115" s="13">
        <v>43097</v>
      </c>
      <c r="B115" t="s">
        <v>12</v>
      </c>
      <c r="C115" t="s">
        <v>47</v>
      </c>
      <c r="D115" t="s">
        <v>36</v>
      </c>
    </row>
    <row r="116" spans="1:4" x14ac:dyDescent="0.25">
      <c r="A116" s="13">
        <v>42737</v>
      </c>
      <c r="B116" t="s">
        <v>7</v>
      </c>
      <c r="C116" t="s">
        <v>47</v>
      </c>
      <c r="D116" t="s">
        <v>31</v>
      </c>
    </row>
    <row r="117" spans="1:4" x14ac:dyDescent="0.25">
      <c r="A117" s="13">
        <v>43021</v>
      </c>
      <c r="B117" t="s">
        <v>5</v>
      </c>
      <c r="C117" t="s">
        <v>47</v>
      </c>
      <c r="D117" t="s">
        <v>29</v>
      </c>
    </row>
    <row r="118" spans="1:4" x14ac:dyDescent="0.25">
      <c r="A118" s="13">
        <v>43023</v>
      </c>
      <c r="B118" t="s">
        <v>4</v>
      </c>
      <c r="C118" t="s">
        <v>48</v>
      </c>
      <c r="D118" t="s">
        <v>21</v>
      </c>
    </row>
    <row r="119" spans="1:4" x14ac:dyDescent="0.25">
      <c r="A119" s="13">
        <v>43024</v>
      </c>
      <c r="B119" t="s">
        <v>4</v>
      </c>
      <c r="C119" t="s">
        <v>48</v>
      </c>
      <c r="D119" t="s">
        <v>21</v>
      </c>
    </row>
    <row r="120" spans="1:4" x14ac:dyDescent="0.25">
      <c r="A120" s="13">
        <v>43031</v>
      </c>
      <c r="B120" t="s">
        <v>9</v>
      </c>
      <c r="C120" t="s">
        <v>48</v>
      </c>
      <c r="D120" t="s">
        <v>18</v>
      </c>
    </row>
    <row r="121" spans="1:4" x14ac:dyDescent="0.25">
      <c r="A121" s="13">
        <v>42826</v>
      </c>
      <c r="B121" t="s">
        <v>11</v>
      </c>
      <c r="C121" t="s">
        <v>48</v>
      </c>
      <c r="D121" t="s">
        <v>20</v>
      </c>
    </row>
    <row r="122" spans="1:4" x14ac:dyDescent="0.25">
      <c r="A122" s="13">
        <v>43031</v>
      </c>
      <c r="B122" t="s">
        <v>12</v>
      </c>
      <c r="C122" t="s">
        <v>37</v>
      </c>
      <c r="D122" t="s">
        <v>21</v>
      </c>
    </row>
    <row r="123" spans="1:4" x14ac:dyDescent="0.25">
      <c r="A123" s="13">
        <v>43066</v>
      </c>
      <c r="B123" t="s">
        <v>7</v>
      </c>
      <c r="C123" t="s">
        <v>38</v>
      </c>
      <c r="D123" t="s">
        <v>23</v>
      </c>
    </row>
    <row r="124" spans="1:4" x14ac:dyDescent="0.25">
      <c r="A124" s="13">
        <v>42791</v>
      </c>
      <c r="B124" t="s">
        <v>5</v>
      </c>
      <c r="C124" t="s">
        <v>48</v>
      </c>
      <c r="D124" t="s">
        <v>21</v>
      </c>
    </row>
    <row r="125" spans="1:4" x14ac:dyDescent="0.25">
      <c r="A125" s="13">
        <v>42792</v>
      </c>
      <c r="B125" t="s">
        <v>10</v>
      </c>
      <c r="C125" t="s">
        <v>47</v>
      </c>
      <c r="D125" t="s">
        <v>34</v>
      </c>
    </row>
    <row r="126" spans="1:4" x14ac:dyDescent="0.25">
      <c r="A126" s="13">
        <v>42793</v>
      </c>
      <c r="B126" t="s">
        <v>6</v>
      </c>
      <c r="C126" t="s">
        <v>48</v>
      </c>
      <c r="D126" t="s">
        <v>21</v>
      </c>
    </row>
    <row r="127" spans="1:4" x14ac:dyDescent="0.25">
      <c r="A127" s="13">
        <v>42796</v>
      </c>
      <c r="B127" t="s">
        <v>4</v>
      </c>
      <c r="C127" t="s">
        <v>48</v>
      </c>
      <c r="D127" t="s">
        <v>21</v>
      </c>
    </row>
    <row r="128" spans="1:4" x14ac:dyDescent="0.25">
      <c r="A128" s="13">
        <v>42802</v>
      </c>
      <c r="B128" t="s">
        <v>8</v>
      </c>
      <c r="C128" t="s">
        <v>47</v>
      </c>
      <c r="D128" t="s">
        <v>31</v>
      </c>
    </row>
    <row r="129" spans="1:4" x14ac:dyDescent="0.25">
      <c r="A129" s="13">
        <v>42813</v>
      </c>
      <c r="B129" t="s">
        <v>8</v>
      </c>
      <c r="C129" t="s">
        <v>48</v>
      </c>
      <c r="D129" t="s">
        <v>17</v>
      </c>
    </row>
    <row r="130" spans="1:4" x14ac:dyDescent="0.25">
      <c r="A130" s="13">
        <v>42896</v>
      </c>
      <c r="B130" t="s">
        <v>4</v>
      </c>
      <c r="C130" t="s">
        <v>37</v>
      </c>
      <c r="D130" t="s">
        <v>21</v>
      </c>
    </row>
    <row r="131" spans="1:4" x14ac:dyDescent="0.25">
      <c r="A131" s="13">
        <v>42902</v>
      </c>
      <c r="B131" t="s">
        <v>6</v>
      </c>
      <c r="C131" t="s">
        <v>48</v>
      </c>
      <c r="D131" t="s">
        <v>21</v>
      </c>
    </row>
    <row r="132" spans="1:4" x14ac:dyDescent="0.25">
      <c r="A132" s="13">
        <v>43001</v>
      </c>
      <c r="B132" t="s">
        <v>7</v>
      </c>
      <c r="C132" t="s">
        <v>47</v>
      </c>
      <c r="D132" t="s">
        <v>31</v>
      </c>
    </row>
    <row r="133" spans="1:4" x14ac:dyDescent="0.25">
      <c r="A133" s="13">
        <v>43002</v>
      </c>
      <c r="B133" t="s">
        <v>9</v>
      </c>
      <c r="C133" t="s">
        <v>47</v>
      </c>
      <c r="D133" t="s">
        <v>33</v>
      </c>
    </row>
    <row r="134" spans="1:4" x14ac:dyDescent="0.25">
      <c r="A134" s="13">
        <v>43071</v>
      </c>
      <c r="B134" t="s">
        <v>7</v>
      </c>
      <c r="C134" t="s">
        <v>47</v>
      </c>
      <c r="D134" t="s">
        <v>31</v>
      </c>
    </row>
    <row r="135" spans="1:4" x14ac:dyDescent="0.25">
      <c r="A135" s="13">
        <v>42926</v>
      </c>
      <c r="B135" t="s">
        <v>12</v>
      </c>
      <c r="C135" t="s">
        <v>48</v>
      </c>
      <c r="D135" t="s">
        <v>21</v>
      </c>
    </row>
    <row r="136" spans="1:4" x14ac:dyDescent="0.25">
      <c r="A136" s="13">
        <v>42936</v>
      </c>
      <c r="B136" t="s">
        <v>9</v>
      </c>
      <c r="C136" t="s">
        <v>48</v>
      </c>
      <c r="D136" t="s">
        <v>18</v>
      </c>
    </row>
    <row r="137" spans="1:4" x14ac:dyDescent="0.25">
      <c r="A137" s="13">
        <v>42870</v>
      </c>
      <c r="B137" t="s">
        <v>9</v>
      </c>
      <c r="C137" t="s">
        <v>47</v>
      </c>
      <c r="D137" t="s">
        <v>33</v>
      </c>
    </row>
    <row r="138" spans="1:4" x14ac:dyDescent="0.25">
      <c r="A138" s="13">
        <v>42880</v>
      </c>
      <c r="B138" t="s">
        <v>4</v>
      </c>
      <c r="C138" t="s">
        <v>37</v>
      </c>
      <c r="D138" t="s">
        <v>21</v>
      </c>
    </row>
    <row r="139" spans="1:4" x14ac:dyDescent="0.25">
      <c r="A139" s="13">
        <v>42970</v>
      </c>
      <c r="B139" t="s">
        <v>6</v>
      </c>
      <c r="C139" t="s">
        <v>48</v>
      </c>
      <c r="D139" t="s">
        <v>21</v>
      </c>
    </row>
    <row r="140" spans="1:4" x14ac:dyDescent="0.25">
      <c r="A140" s="13">
        <v>42985</v>
      </c>
      <c r="B140" t="s">
        <v>5</v>
      </c>
      <c r="C140" t="s">
        <v>37</v>
      </c>
      <c r="D140" t="s">
        <v>21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Documentation</vt:lpstr>
      <vt:lpstr>Return Routing</vt:lpstr>
      <vt:lpstr>Unrefined Product </vt:lpstr>
      <vt:lpstr>Return Analysis</vt:lpstr>
      <vt:lpstr>Return 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Mitchell Athey</dc:creator>
  <cp:lastModifiedBy>Prof Scofied</cp:lastModifiedBy>
  <cp:lastPrinted>2015-12-11T03:00:06Z</cp:lastPrinted>
  <dcterms:created xsi:type="dcterms:W3CDTF">2012-07-09T02:39:38Z</dcterms:created>
  <dcterms:modified xsi:type="dcterms:W3CDTF">2018-07-03T03:47:33Z</dcterms:modified>
</cp:coreProperties>
</file>